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08" windowHeight="8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<sst xmlns="http://schemas.openxmlformats.org/spreadsheetml/2006/main" count="474" uniqueCount="141">
  <si>
    <t>项目支出绩效自评表</t>
  </si>
  <si>
    <t>项目名称</t>
  </si>
  <si>
    <t>支付核算业务</t>
  </si>
  <si>
    <t>项目金额</t>
  </si>
  <si>
    <t>主管部门</t>
  </si>
  <si>
    <t>0402028</t>
  </si>
  <si>
    <t>实施单位</t>
  </si>
  <si>
    <t>项目资金（元）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</si>
  <si>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</si>
  <si>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</si>
  <si>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</si>
  <si>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</si>
  <si>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</si>
  <si>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</si>
  <si>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</si>
  <si>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</si>
  <si>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</si>
  <si>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</si>
  <si>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</si>
  <si>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</si>
  <si>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</si>
  <si>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实际完成情况</t>
    </r>
  </si>
  <si>
    <t>补录</t>
  </si>
  <si>
    <t>通过投入财政资金，开展支付核算业务工作，确保236家单位纳入集中核算，检查、核对库藏档案1次，有效维护了电子数据及纸质档案的安全。</t>
  </si>
  <si>
    <t>年度绩效指标</t>
  </si>
  <si>
    <t>一级指标</t>
  </si>
  <si>
    <t>二级指标</t>
  </si>
  <si>
    <t>三级指标</t>
  </si>
  <si>
    <t>年度指标值</t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</si>
  <si>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实际完成值</t>
    </r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</si>
  <si>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分值</t>
    </r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</si>
  <si>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得分</t>
    </r>
  </si>
  <si>
    <t>偏差原因分析及改进措施</t>
  </si>
  <si>
    <t>产出指标
（50分）</t>
  </si>
  <si>
    <t>数量指标</t>
  </si>
  <si>
    <t>每年检查、核对库藏档案次数</t>
  </si>
  <si>
    <t>≥1次</t>
  </si>
  <si>
    <t>1次</t>
  </si>
  <si>
    <t>纳入集中核算的单位数量</t>
  </si>
  <si>
    <t>163个</t>
  </si>
  <si>
    <t>249个</t>
  </si>
  <si>
    <t>偏差原因：年初设置数量指标以最低限度设置，不够周全。
改进措施：今后设置绩效目标应科学完善、充分调研。</t>
  </si>
  <si>
    <t>质量指标</t>
  </si>
  <si>
    <t>档案整理合格率</t>
  </si>
  <si>
    <t>100%</t>
  </si>
  <si>
    <t>时效指标</t>
  </si>
  <si>
    <t>档案归档及时性</t>
  </si>
  <si>
    <t>及时</t>
  </si>
  <si>
    <t>成本指标</t>
  </si>
  <si>
    <t>控制在预算内</t>
  </si>
  <si>
    <t>效益指标
（40分）</t>
  </si>
  <si>
    <t>经济效益指标</t>
  </si>
  <si>
    <t>不适用</t>
  </si>
  <si>
    <t>社会效益指标</t>
  </si>
  <si>
    <t>维护电子数据及纸质档案安全</t>
  </si>
  <si>
    <t>有效维护</t>
  </si>
  <si>
    <t>生态效益指标</t>
  </si>
  <si>
    <t>满意度指标</t>
  </si>
  <si>
    <t>档案使用人员投诉次数</t>
  </si>
  <si>
    <t>≤5次</t>
  </si>
  <si>
    <t>0次</t>
  </si>
  <si>
    <t>纳入集中核算单位满意度</t>
  </si>
  <si>
    <t>优</t>
  </si>
  <si>
    <t>总分</t>
  </si>
  <si>
    <t>填报说明：
1.请填写或修改有浅蓝色底色的单元格。加*号的为必填项。其他单元格为系统自动带出数据，请勿作修改。
2.三级指标可以根据实际情况进行删增行，系统将根据导入表格内容录入。
3.【得分】要小于等于同一行的【分值】。
4.三级指标的分值加总要等于其一级指标的分值。</t>
  </si>
  <si>
    <t>离退休干部慰问金</t>
  </si>
  <si>
    <t>慰问离退休干部10人，春节、老年节发放慰问金，有效提升了离退休干部生活质量。</t>
  </si>
  <si>
    <t>离退休干部发放慰问金人数</t>
  </si>
  <si>
    <t>8人</t>
  </si>
  <si>
    <t>10人</t>
  </si>
  <si>
    <t>发放准确性</t>
  </si>
  <si>
    <t>发放及时性</t>
  </si>
  <si>
    <t>春节发放</t>
  </si>
  <si>
    <t>25000元</t>
  </si>
  <si>
    <t>偏差原因分析：年初计划仅发放春节慰问金，年中接组织部文件通知，要求重阳节也需对退休人员进行慰问，故支付金额高于年初预算。
改进措施：后续工作内容调整时，同步变更绩效目标。</t>
  </si>
  <si>
    <t>离退休干部生活质量有效提升</t>
  </si>
  <si>
    <t>有效提升</t>
  </si>
  <si>
    <t>离退休人员投诉次数</t>
  </si>
  <si>
    <t>&lt;2次</t>
  </si>
  <si>
    <t>修缮费</t>
  </si>
  <si>
    <t>办公场所零星修缮工程</t>
  </si>
  <si>
    <t>通过财政资金的投入，满足日常零星修缮需求，保障了2021年办公场所的零星修缮工程及时合规开展，有效消除了隐患。</t>
  </si>
  <si>
    <t>日常零星修缮需求满足率</t>
  </si>
  <si>
    <t>修缮工作完成合格率</t>
  </si>
  <si>
    <t>≥90%</t>
  </si>
  <si>
    <t>修缮工作完成及时性</t>
  </si>
  <si>
    <t>控制在预算范围内</t>
  </si>
  <si>
    <t>&lt;50000元</t>
  </si>
  <si>
    <t>49536.13元</t>
  </si>
  <si>
    <t>隐患消除情况</t>
  </si>
  <si>
    <t>有效消除</t>
  </si>
  <si>
    <t>办公人员投诉次数</t>
  </si>
  <si>
    <t>一般管理事务</t>
  </si>
  <si>
    <t>1.通过物业管理服务，完成我中心安保消防、保洁、日常维修、会议服务等后勤服务保障，维持干净、舒适的对外服务环境及办公环境。2.按照外部公务接待支出标准列支，确保公务接待工作的正常开展。3.通过党建活动，如组织基层党组织成员参观、学习、举办专题报告会等，提升成员的归属感，密切党组织成员的联系，促进其相互交流、相互学习。</t>
  </si>
  <si>
    <t>物业服务人员到岗率</t>
  </si>
  <si>
    <t>办公场所保洁频率</t>
  </si>
  <si>
    <t>≥1次/天</t>
  </si>
  <si>
    <t>1次/天</t>
  </si>
  <si>
    <t>公务接待批次</t>
  </si>
  <si>
    <t>偏差原因分析：受疫情影响，为遵守疫情防控要求，减少人员聚集，主要采取线上沟通交流的方式开展公务工作，因此2021年无接待事项。
改进措施：后续在设定项目绩效目标时，充分考虑疫情因素影响，合理设定绩效指标及目标值。</t>
  </si>
  <si>
    <t>党建活动开展次数</t>
  </si>
  <si>
    <t>2次</t>
  </si>
  <si>
    <t>党建活动参与人次</t>
  </si>
  <si>
    <t>≥10人次</t>
  </si>
  <si>
    <t>40以上</t>
  </si>
  <si>
    <t>偏差原因分析：年初设置数量指标以最低限度设置，不够周全。
改进措施：今后设置绩效目标应科学完善、充分调研。</t>
  </si>
  <si>
    <t>物业维修合格率</t>
  </si>
  <si>
    <t>中心办公环境清洁状况</t>
  </si>
  <si>
    <t>良好</t>
  </si>
  <si>
    <t>公务接待出错率</t>
  </si>
  <si>
    <t>0%</t>
  </si>
  <si>
    <t>0</t>
  </si>
  <si>
    <t>党建活动顺利开展率</t>
  </si>
  <si>
    <t>党员活动参与率</t>
  </si>
  <si>
    <t>维修工作开展及时性</t>
  </si>
  <si>
    <t>党建工作开展截止时间</t>
  </si>
  <si>
    <t>2021年12月31日</t>
  </si>
  <si>
    <t>控制在预算支出之内</t>
  </si>
  <si>
    <t>提升履职基础、公共服务能力</t>
  </si>
  <si>
    <t>支持中心业务工作开展</t>
  </si>
  <si>
    <t>有效支持</t>
  </si>
  <si>
    <t>提高基层党组织的凝聚力</t>
  </si>
  <si>
    <t>有效提高</t>
  </si>
  <si>
    <t>中心工作人员投诉次数</t>
  </si>
  <si>
    <t>≤5次数</t>
  </si>
  <si>
    <t>来访人员投诉次数</t>
  </si>
  <si>
    <t>接待对象投诉次数</t>
  </si>
  <si>
    <t>≤3次</t>
  </si>
  <si>
    <t>党员投诉次数</t>
  </si>
  <si>
    <t>购置费</t>
  </si>
  <si>
    <t>为了开展日常政务活动或为公众提供服务，在财政的监督下，以法定的方式、方法和程序，购买货物、工程和服务。</t>
  </si>
  <si>
    <t>通过财政资金的投入，有效满足中心2021年办公需求，各项办公用品采购验收合格，成本控制在预算内，有效保障了中心工作顺利开展。</t>
  </si>
  <si>
    <t>中心日常办公需求满足率</t>
  </si>
  <si>
    <t>采购业务验收合格率</t>
  </si>
  <si>
    <t>采购及时性</t>
  </si>
  <si>
    <t>购置成本</t>
  </si>
  <si>
    <t>实际购置价格≤预算价格</t>
  </si>
  <si>
    <t>保障中心工作顺利开展</t>
  </si>
  <si>
    <t>有效保障</t>
  </si>
  <si>
    <t>工作人员满意度</t>
  </si>
  <si>
    <t>&gt;90%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</si>
</sst>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30" borderId="11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0" borderId="2" xfId="0" applyFont="1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/>
    </xf>
    <xf numFmtId="177" fontId="2" fillId="0" borderId="2" xfId="0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zoomScale="80" zoomScaleNormal="80" topLeftCell="A115" workbookViewId="0">
      <selection activeCell="K15" sqref="K15"/>
    </sheetView>
  </sheetViews>
  <sheetFormatPr defaultColWidth="9" defaultRowHeight="14.4"/>
  <cols>
    <col min="2" max="2" width="12.5833333333333" customWidth="1"/>
    <col min="3" max="3" width="15.5833333333333" customWidth="1"/>
    <col min="4" max="4" width="21.5" customWidth="1"/>
    <col min="5" max="5" width="14.7222222222222" customWidth="1"/>
    <col min="6" max="6" width="15.2777777777778" customWidth="1"/>
    <col min="7" max="8" width="6.58333333333333" customWidth="1"/>
    <col min="9" max="9" width="24.5833333333333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3" t="s">
        <v>2</v>
      </c>
      <c r="C2" s="4"/>
      <c r="D2" s="4"/>
      <c r="E2" s="5"/>
      <c r="F2" s="2" t="s">
        <v>3</v>
      </c>
      <c r="G2" s="6">
        <v>8855400</v>
      </c>
      <c r="H2" s="6"/>
      <c r="I2" s="6"/>
    </row>
    <row r="3" ht="15.6" spans="1:9">
      <c r="A3" s="2" t="s">
        <v>4</v>
      </c>
      <c r="B3" s="3" t="s">
        <v>5</v>
      </c>
      <c r="C3" s="4"/>
      <c r="D3" s="4"/>
      <c r="E3" s="5"/>
      <c r="F3" s="2" t="s">
        <v>6</v>
      </c>
      <c r="G3" s="6"/>
      <c r="H3" s="6"/>
      <c r="I3" s="6"/>
    </row>
    <row r="4" ht="15.6" spans="1:9">
      <c r="A4" s="7" t="s">
        <v>7</v>
      </c>
      <c r="B4" s="8"/>
      <c r="C4" s="8"/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ht="15.6" spans="1:9">
      <c r="A5" s="10"/>
      <c r="B5" s="9" t="s">
        <v>14</v>
      </c>
      <c r="C5" s="9"/>
      <c r="D5" s="11">
        <v>2951800</v>
      </c>
      <c r="E5" s="11">
        <f>SUM(E6:E8)</f>
        <v>2951800</v>
      </c>
      <c r="F5" s="11">
        <f>SUM(F6:F8)</f>
        <v>2945371.17</v>
      </c>
      <c r="G5" s="12">
        <v>10</v>
      </c>
      <c r="H5" s="11">
        <f>IF(AND(E5=0,F5=0),1,IF(E5=0,0,ROUND(F5/E5,2)))</f>
        <v>1</v>
      </c>
      <c r="I5" s="46">
        <f>ROUND(H5*G5,2)</f>
        <v>10</v>
      </c>
    </row>
    <row r="6" ht="15.6" spans="1:9">
      <c r="A6" s="10"/>
      <c r="B6" s="13" t="s">
        <v>15</v>
      </c>
      <c r="C6" s="14"/>
      <c r="D6" s="11">
        <v>2951800</v>
      </c>
      <c r="E6" s="15">
        <v>2951800</v>
      </c>
      <c r="F6" s="15">
        <v>2945371.17</v>
      </c>
      <c r="G6" s="16" t="s">
        <v>16</v>
      </c>
      <c r="H6" s="11">
        <f t="shared" ref="H6:H8" si="0">IF(AND(E6=0,F6=0),1,IF(E6=0,0,ROUND(F6/E6,2)))</f>
        <v>1</v>
      </c>
      <c r="I6" s="16" t="s">
        <v>16</v>
      </c>
    </row>
    <row r="7" ht="15.6" spans="1:9">
      <c r="A7" s="10"/>
      <c r="B7" s="13" t="s">
        <v>17</v>
      </c>
      <c r="C7" s="14"/>
      <c r="D7" s="11">
        <v>0</v>
      </c>
      <c r="E7" s="15">
        <v>0</v>
      </c>
      <c r="F7" s="15">
        <v>0</v>
      </c>
      <c r="G7" s="16" t="s">
        <v>16</v>
      </c>
      <c r="H7" s="11">
        <f t="shared" si="0"/>
        <v>1</v>
      </c>
      <c r="I7" s="16" t="s">
        <v>16</v>
      </c>
    </row>
    <row r="8" ht="15.6" spans="1:9">
      <c r="A8" s="17"/>
      <c r="B8" s="18" t="s">
        <v>18</v>
      </c>
      <c r="C8" s="18"/>
      <c r="D8" s="11">
        <f>D5-D6-D7</f>
        <v>0</v>
      </c>
      <c r="E8" s="15">
        <v>0</v>
      </c>
      <c r="F8" s="15">
        <v>0</v>
      </c>
      <c r="G8" s="16" t="s">
        <v>16</v>
      </c>
      <c r="H8" s="11">
        <f t="shared" si="0"/>
        <v>1</v>
      </c>
      <c r="I8" s="16" t="s">
        <v>16</v>
      </c>
    </row>
    <row r="9" ht="15.6" spans="1:9">
      <c r="A9" s="19" t="s">
        <v>19</v>
      </c>
      <c r="B9" s="20" t="s">
        <v>20</v>
      </c>
      <c r="C9" s="21"/>
      <c r="D9" s="21"/>
      <c r="E9" s="22"/>
      <c r="F9" s="2" t="s">
        <v>21</v>
      </c>
      <c r="G9" s="2"/>
      <c r="H9" s="2"/>
      <c r="I9" s="2"/>
    </row>
    <row r="10" ht="52.5" customHeight="1" spans="1:9">
      <c r="A10" s="19"/>
      <c r="B10" s="23" t="s">
        <v>22</v>
      </c>
      <c r="C10" s="24"/>
      <c r="D10" s="24"/>
      <c r="E10" s="25"/>
      <c r="F10" s="26" t="s">
        <v>23</v>
      </c>
      <c r="G10" s="26"/>
      <c r="H10" s="26"/>
      <c r="I10" s="26"/>
    </row>
    <row r="11" ht="20.25" customHeight="1" spans="1:9">
      <c r="A11" s="19" t="s">
        <v>24</v>
      </c>
      <c r="B11" s="27" t="s">
        <v>25</v>
      </c>
      <c r="C11" s="27" t="s">
        <v>26</v>
      </c>
      <c r="D11" s="9" t="s">
        <v>27</v>
      </c>
      <c r="E11" s="9" t="s">
        <v>28</v>
      </c>
      <c r="F11" s="9" t="s">
        <v>29</v>
      </c>
      <c r="G11" s="9" t="s">
        <v>30</v>
      </c>
      <c r="H11" s="9" t="s">
        <v>31</v>
      </c>
      <c r="I11" s="9" t="s">
        <v>32</v>
      </c>
    </row>
    <row r="12" ht="19.5" customHeight="1" spans="1:9">
      <c r="A12" s="28"/>
      <c r="B12" s="29" t="s">
        <v>33</v>
      </c>
      <c r="C12" s="30" t="s">
        <v>34</v>
      </c>
      <c r="D12" s="31" t="s">
        <v>35</v>
      </c>
      <c r="E12" s="32" t="s">
        <v>36</v>
      </c>
      <c r="F12" s="33" t="s">
        <v>37</v>
      </c>
      <c r="G12" s="33">
        <v>10</v>
      </c>
      <c r="H12" s="33">
        <v>10</v>
      </c>
      <c r="I12" s="47"/>
    </row>
    <row r="13" ht="19.5" customHeight="1" spans="1:9">
      <c r="A13" s="28"/>
      <c r="B13" s="29" t="s">
        <v>33</v>
      </c>
      <c r="C13" s="30" t="s">
        <v>34</v>
      </c>
      <c r="D13" s="31" t="s">
        <v>38</v>
      </c>
      <c r="E13" s="32" t="s">
        <v>39</v>
      </c>
      <c r="F13" s="34" t="s">
        <v>40</v>
      </c>
      <c r="G13" s="33">
        <v>10</v>
      </c>
      <c r="H13" s="33">
        <v>10</v>
      </c>
      <c r="I13" s="48" t="s">
        <v>41</v>
      </c>
    </row>
    <row r="14" ht="19.5" customHeight="1" spans="1:9">
      <c r="A14" s="28"/>
      <c r="B14" s="29" t="s">
        <v>33</v>
      </c>
      <c r="C14" s="30" t="s">
        <v>42</v>
      </c>
      <c r="D14" s="31" t="s">
        <v>43</v>
      </c>
      <c r="E14" s="32" t="s">
        <v>44</v>
      </c>
      <c r="F14" s="35">
        <v>1</v>
      </c>
      <c r="G14" s="33">
        <v>10</v>
      </c>
      <c r="H14" s="33">
        <v>10</v>
      </c>
      <c r="I14" s="47"/>
    </row>
    <row r="15" ht="19.5" customHeight="1" spans="1:9">
      <c r="A15" s="28"/>
      <c r="B15" s="29" t="s">
        <v>33</v>
      </c>
      <c r="C15" s="30" t="s">
        <v>45</v>
      </c>
      <c r="D15" s="31" t="s">
        <v>46</v>
      </c>
      <c r="E15" s="32" t="s">
        <v>47</v>
      </c>
      <c r="F15" s="36" t="s">
        <v>44</v>
      </c>
      <c r="G15" s="33">
        <v>10</v>
      </c>
      <c r="H15" s="33">
        <v>10</v>
      </c>
      <c r="I15" s="47"/>
    </row>
    <row r="16" ht="19.5" customHeight="1" spans="1:9">
      <c r="A16" s="28"/>
      <c r="B16" s="29" t="s">
        <v>33</v>
      </c>
      <c r="C16" s="30" t="s">
        <v>48</v>
      </c>
      <c r="D16" s="31" t="s">
        <v>49</v>
      </c>
      <c r="E16" s="32" t="s">
        <v>49</v>
      </c>
      <c r="F16" s="36" t="s">
        <v>44</v>
      </c>
      <c r="G16" s="33">
        <v>10</v>
      </c>
      <c r="H16" s="33">
        <v>10</v>
      </c>
      <c r="I16" s="47"/>
    </row>
    <row r="17" ht="19.5" customHeight="1" spans="1:9">
      <c r="A17" s="28"/>
      <c r="B17" s="29" t="s">
        <v>50</v>
      </c>
      <c r="C17" s="30" t="s">
        <v>51</v>
      </c>
      <c r="D17" s="31" t="s">
        <v>52</v>
      </c>
      <c r="E17" s="32" t="s">
        <v>52</v>
      </c>
      <c r="F17" s="36"/>
      <c r="G17" s="33"/>
      <c r="H17" s="33"/>
      <c r="I17" s="47"/>
    </row>
    <row r="18" ht="19.5" customHeight="1" spans="1:9">
      <c r="A18" s="28"/>
      <c r="B18" s="29" t="s">
        <v>50</v>
      </c>
      <c r="C18" s="30" t="s">
        <v>53</v>
      </c>
      <c r="D18" s="31" t="s">
        <v>54</v>
      </c>
      <c r="E18" s="32" t="s">
        <v>55</v>
      </c>
      <c r="F18" s="36" t="s">
        <v>44</v>
      </c>
      <c r="G18" s="33">
        <v>20</v>
      </c>
      <c r="H18" s="33">
        <v>20</v>
      </c>
      <c r="I18" s="47"/>
    </row>
    <row r="19" ht="19.5" customHeight="1" spans="1:9">
      <c r="A19" s="28"/>
      <c r="B19" s="29" t="s">
        <v>50</v>
      </c>
      <c r="C19" s="30" t="s">
        <v>56</v>
      </c>
      <c r="D19" s="31" t="s">
        <v>52</v>
      </c>
      <c r="E19" s="32" t="s">
        <v>52</v>
      </c>
      <c r="F19" s="36"/>
      <c r="G19" s="33"/>
      <c r="H19" s="33"/>
      <c r="I19" s="47"/>
    </row>
    <row r="20" ht="19.5" customHeight="1" spans="1:9">
      <c r="A20" s="28"/>
      <c r="B20" s="29" t="s">
        <v>50</v>
      </c>
      <c r="C20" s="30" t="s">
        <v>57</v>
      </c>
      <c r="D20" s="31" t="s">
        <v>58</v>
      </c>
      <c r="E20" s="32" t="s">
        <v>59</v>
      </c>
      <c r="F20" s="36" t="s">
        <v>60</v>
      </c>
      <c r="G20" s="33">
        <v>10</v>
      </c>
      <c r="H20" s="33">
        <v>10</v>
      </c>
      <c r="I20" s="47"/>
    </row>
    <row r="21" ht="19.5" customHeight="1" spans="1:9">
      <c r="A21" s="28"/>
      <c r="B21" s="29" t="s">
        <v>50</v>
      </c>
      <c r="C21" s="30" t="s">
        <v>57</v>
      </c>
      <c r="D21" s="31" t="s">
        <v>61</v>
      </c>
      <c r="E21" s="32" t="s">
        <v>62</v>
      </c>
      <c r="F21" s="36" t="s">
        <v>44</v>
      </c>
      <c r="G21" s="33">
        <v>10</v>
      </c>
      <c r="H21" s="33">
        <v>10</v>
      </c>
      <c r="I21" s="47"/>
    </row>
    <row r="22" ht="16.5" customHeight="1" spans="1:9">
      <c r="A22" s="37"/>
      <c r="B22" s="20" t="s">
        <v>63</v>
      </c>
      <c r="C22" s="21"/>
      <c r="D22" s="21"/>
      <c r="E22" s="21"/>
      <c r="F22" s="22"/>
      <c r="G22" s="38">
        <f ca="1">G5+SUM(INDIRECT("G12:G"&amp;ROW()-1))</f>
        <v>100</v>
      </c>
      <c r="H22" s="6">
        <f ca="1">I5+SUM(INDIRECT("H12:H"&amp;ROW()-1))</f>
        <v>100</v>
      </c>
      <c r="I22" s="16" t="s">
        <v>16</v>
      </c>
    </row>
    <row r="23" ht="14.25" customHeight="1" spans="1:9">
      <c r="A23" s="39" t="s">
        <v>64</v>
      </c>
      <c r="B23" s="39"/>
      <c r="C23" s="39"/>
      <c r="D23" s="39"/>
      <c r="E23" s="39"/>
      <c r="F23" s="39"/>
      <c r="G23" s="39"/>
      <c r="H23" s="39"/>
      <c r="I23" s="39"/>
    </row>
    <row r="24" ht="14.25" customHeight="1" spans="1:9">
      <c r="A24" s="40"/>
      <c r="B24" s="40"/>
      <c r="C24" s="40"/>
      <c r="D24" s="40"/>
      <c r="E24" s="40"/>
      <c r="F24" s="40"/>
      <c r="G24" s="40"/>
      <c r="H24" s="40"/>
      <c r="I24" s="40"/>
    </row>
    <row r="25" ht="14.25" customHeight="1" spans="1:9">
      <c r="A25" s="40"/>
      <c r="B25" s="40"/>
      <c r="C25" s="40"/>
      <c r="D25" s="40"/>
      <c r="E25" s="40"/>
      <c r="F25" s="40"/>
      <c r="G25" s="40"/>
      <c r="H25" s="40"/>
      <c r="I25" s="40"/>
    </row>
    <row r="26" ht="14.25" customHeight="1" spans="1:9">
      <c r="A26" s="40"/>
      <c r="B26" s="40"/>
      <c r="C26" s="40"/>
      <c r="D26" s="40"/>
      <c r="E26" s="40"/>
      <c r="F26" s="40"/>
      <c r="G26" s="40"/>
      <c r="H26" s="40"/>
      <c r="I26" s="40"/>
    </row>
    <row r="27" ht="14.25" customHeight="1" spans="1:9">
      <c r="A27" s="40"/>
      <c r="B27" s="40"/>
      <c r="C27" s="40"/>
      <c r="D27" s="40"/>
      <c r="E27" s="40"/>
      <c r="F27" s="40"/>
      <c r="G27" s="40"/>
      <c r="H27" s="40"/>
      <c r="I27" s="40"/>
    </row>
    <row r="28" ht="14.25" customHeight="1" spans="2:9">
      <c r="B28" s="41"/>
      <c r="C28" s="41"/>
      <c r="D28" s="41"/>
      <c r="E28" s="41"/>
      <c r="F28" s="41"/>
      <c r="G28" s="41"/>
      <c r="H28" s="41"/>
      <c r="I28" s="41"/>
    </row>
    <row r="29" ht="21" customHeight="1" spans="1:9">
      <c r="A29" s="1" t="s">
        <v>0</v>
      </c>
      <c r="B29" s="1"/>
      <c r="C29" s="1"/>
      <c r="D29" s="1"/>
      <c r="E29" s="1"/>
      <c r="F29" s="1"/>
      <c r="G29" s="1"/>
      <c r="H29" s="1"/>
      <c r="I29" s="1"/>
    </row>
    <row r="30" ht="14.25" customHeight="1" spans="1:9">
      <c r="A30" s="2" t="s">
        <v>1</v>
      </c>
      <c r="B30" s="3" t="s">
        <v>65</v>
      </c>
      <c r="C30" s="4"/>
      <c r="D30" s="4"/>
      <c r="E30" s="5"/>
      <c r="F30" s="2" t="s">
        <v>3</v>
      </c>
      <c r="G30" s="6">
        <v>44000</v>
      </c>
      <c r="H30" s="6"/>
      <c r="I30" s="6"/>
    </row>
    <row r="31" ht="15.6" spans="1:9">
      <c r="A31" s="2" t="s">
        <v>4</v>
      </c>
      <c r="B31" s="3" t="s">
        <v>5</v>
      </c>
      <c r="C31" s="4"/>
      <c r="D31" s="4"/>
      <c r="E31" s="5"/>
      <c r="F31" s="2" t="s">
        <v>6</v>
      </c>
      <c r="G31" s="6"/>
      <c r="H31" s="6"/>
      <c r="I31" s="6"/>
    </row>
    <row r="32" ht="15.6" spans="1:9">
      <c r="A32" s="7" t="s">
        <v>7</v>
      </c>
      <c r="B32" s="8"/>
      <c r="C32" s="8"/>
      <c r="D32" s="9" t="s">
        <v>8</v>
      </c>
      <c r="E32" s="9" t="s">
        <v>9</v>
      </c>
      <c r="F32" s="9" t="s">
        <v>10</v>
      </c>
      <c r="G32" s="9" t="s">
        <v>11</v>
      </c>
      <c r="H32" s="9" t="s">
        <v>12</v>
      </c>
      <c r="I32" s="9" t="s">
        <v>13</v>
      </c>
    </row>
    <row r="33" ht="15.6" spans="1:9">
      <c r="A33" s="10"/>
      <c r="B33" s="9" t="s">
        <v>14</v>
      </c>
      <c r="C33" s="9"/>
      <c r="D33" s="11">
        <v>0</v>
      </c>
      <c r="E33" s="11">
        <f>SUM(E34:E36)</f>
        <v>44000</v>
      </c>
      <c r="F33" s="11">
        <f>SUM(F34:F36)</f>
        <v>44000</v>
      </c>
      <c r="G33" s="12">
        <v>10</v>
      </c>
      <c r="H33" s="42">
        <f t="shared" ref="H33:H36" si="1">IF(AND(E33=0,F33=0),1,IF(E33=0,0,ROUND(F33/E33,2)))</f>
        <v>1</v>
      </c>
      <c r="I33" s="46">
        <f>ROUND(H33*G33,2)</f>
        <v>10</v>
      </c>
    </row>
    <row r="34" ht="15.6" spans="1:9">
      <c r="A34" s="10"/>
      <c r="B34" s="13" t="s">
        <v>15</v>
      </c>
      <c r="C34" s="14"/>
      <c r="D34" s="11">
        <v>0</v>
      </c>
      <c r="E34" s="15">
        <v>44000</v>
      </c>
      <c r="F34" s="15">
        <v>44000</v>
      </c>
      <c r="G34" s="16" t="s">
        <v>16</v>
      </c>
      <c r="H34" s="11">
        <f t="shared" si="1"/>
        <v>1</v>
      </c>
      <c r="I34" s="16" t="s">
        <v>16</v>
      </c>
    </row>
    <row r="35" ht="15.6" spans="1:9">
      <c r="A35" s="10"/>
      <c r="B35" s="13" t="s">
        <v>17</v>
      </c>
      <c r="C35" s="14"/>
      <c r="D35" s="11">
        <v>0</v>
      </c>
      <c r="E35" s="15">
        <v>0</v>
      </c>
      <c r="F35" s="15">
        <v>0</v>
      </c>
      <c r="G35" s="16" t="s">
        <v>16</v>
      </c>
      <c r="H35" s="11">
        <f t="shared" si="1"/>
        <v>1</v>
      </c>
      <c r="I35" s="16" t="s">
        <v>16</v>
      </c>
    </row>
    <row r="36" ht="15.6" spans="1:9">
      <c r="A36" s="17"/>
      <c r="B36" s="18" t="s">
        <v>18</v>
      </c>
      <c r="C36" s="18"/>
      <c r="D36" s="11">
        <f>D33-D34-D35</f>
        <v>0</v>
      </c>
      <c r="E36" s="15">
        <v>0</v>
      </c>
      <c r="F36" s="15">
        <v>0</v>
      </c>
      <c r="G36" s="16" t="s">
        <v>16</v>
      </c>
      <c r="H36" s="11">
        <f t="shared" si="1"/>
        <v>1</v>
      </c>
      <c r="I36" s="16" t="s">
        <v>16</v>
      </c>
    </row>
    <row r="37" ht="15.6" spans="1:9">
      <c r="A37" s="19" t="s">
        <v>19</v>
      </c>
      <c r="B37" s="20" t="s">
        <v>20</v>
      </c>
      <c r="C37" s="21"/>
      <c r="D37" s="21"/>
      <c r="E37" s="22"/>
      <c r="F37" s="2" t="s">
        <v>21</v>
      </c>
      <c r="G37" s="2"/>
      <c r="H37" s="2"/>
      <c r="I37" s="2"/>
    </row>
    <row r="38" ht="15.6" spans="1:9">
      <c r="A38" s="19"/>
      <c r="B38" s="23" t="s">
        <v>65</v>
      </c>
      <c r="C38" s="24"/>
      <c r="D38" s="24"/>
      <c r="E38" s="25"/>
      <c r="F38" s="43" t="s">
        <v>66</v>
      </c>
      <c r="G38" s="43"/>
      <c r="H38" s="43"/>
      <c r="I38" s="43"/>
    </row>
    <row r="39" ht="15.6" spans="1:9">
      <c r="A39" s="19" t="s">
        <v>24</v>
      </c>
      <c r="B39" s="27" t="s">
        <v>25</v>
      </c>
      <c r="C39" s="27" t="s">
        <v>26</v>
      </c>
      <c r="D39" s="9" t="s">
        <v>27</v>
      </c>
      <c r="E39" s="9" t="s">
        <v>28</v>
      </c>
      <c r="F39" s="9" t="s">
        <v>29</v>
      </c>
      <c r="G39" s="9" t="s">
        <v>30</v>
      </c>
      <c r="H39" s="9" t="s">
        <v>31</v>
      </c>
      <c r="I39" s="9" t="s">
        <v>32</v>
      </c>
    </row>
    <row r="40" ht="15.6" spans="1:9">
      <c r="A40" s="28"/>
      <c r="B40" s="29" t="s">
        <v>33</v>
      </c>
      <c r="C40" s="30" t="s">
        <v>34</v>
      </c>
      <c r="D40" s="32" t="s">
        <v>67</v>
      </c>
      <c r="E40" s="32" t="s">
        <v>68</v>
      </c>
      <c r="F40" s="44" t="s">
        <v>69</v>
      </c>
      <c r="G40" s="33">
        <v>12.5</v>
      </c>
      <c r="H40" s="33">
        <v>12.5</v>
      </c>
      <c r="I40" s="47"/>
    </row>
    <row r="41" ht="15.6" spans="1:9">
      <c r="A41" s="28"/>
      <c r="B41" s="29" t="s">
        <v>33</v>
      </c>
      <c r="C41" s="30" t="s">
        <v>42</v>
      </c>
      <c r="D41" s="32" t="s">
        <v>70</v>
      </c>
      <c r="E41" s="32" t="s">
        <v>44</v>
      </c>
      <c r="F41" s="36" t="s">
        <v>44</v>
      </c>
      <c r="G41" s="33">
        <v>12.5</v>
      </c>
      <c r="H41" s="33">
        <v>12.5</v>
      </c>
      <c r="I41" s="47"/>
    </row>
    <row r="42" ht="15.6" spans="1:9">
      <c r="A42" s="28"/>
      <c r="B42" s="29" t="s">
        <v>33</v>
      </c>
      <c r="C42" s="30" t="s">
        <v>45</v>
      </c>
      <c r="D42" s="32" t="s">
        <v>71</v>
      </c>
      <c r="E42" s="32" t="s">
        <v>72</v>
      </c>
      <c r="F42" s="36" t="s">
        <v>44</v>
      </c>
      <c r="G42" s="33">
        <v>12.5</v>
      </c>
      <c r="H42" s="33">
        <v>12.5</v>
      </c>
      <c r="I42" s="47"/>
    </row>
    <row r="43" ht="140.4" spans="1:9">
      <c r="A43" s="28"/>
      <c r="B43" s="29" t="s">
        <v>33</v>
      </c>
      <c r="C43" s="30" t="s">
        <v>48</v>
      </c>
      <c r="D43" s="32" t="s">
        <v>49</v>
      </c>
      <c r="E43" s="32" t="s">
        <v>73</v>
      </c>
      <c r="F43" s="45">
        <v>44000</v>
      </c>
      <c r="G43" s="33">
        <v>12.5</v>
      </c>
      <c r="H43" s="33">
        <v>9</v>
      </c>
      <c r="I43" s="48" t="s">
        <v>74</v>
      </c>
    </row>
    <row r="44" ht="15.6" spans="1:9">
      <c r="A44" s="28"/>
      <c r="B44" s="29" t="s">
        <v>50</v>
      </c>
      <c r="C44" s="30" t="s">
        <v>51</v>
      </c>
      <c r="D44" s="32" t="s">
        <v>52</v>
      </c>
      <c r="E44" s="32" t="s">
        <v>52</v>
      </c>
      <c r="F44" s="36"/>
      <c r="G44" s="33"/>
      <c r="H44" s="33"/>
      <c r="I44" s="47"/>
    </row>
    <row r="45" ht="15.6" spans="1:9">
      <c r="A45" s="28"/>
      <c r="B45" s="29" t="s">
        <v>50</v>
      </c>
      <c r="C45" s="30" t="s">
        <v>53</v>
      </c>
      <c r="D45" s="32" t="s">
        <v>75</v>
      </c>
      <c r="E45" s="32" t="s">
        <v>76</v>
      </c>
      <c r="F45" s="36" t="s">
        <v>44</v>
      </c>
      <c r="G45" s="33">
        <v>20</v>
      </c>
      <c r="H45" s="33">
        <v>20</v>
      </c>
      <c r="I45" s="47"/>
    </row>
    <row r="46" ht="15.6" spans="1:9">
      <c r="A46" s="28"/>
      <c r="B46" s="29" t="s">
        <v>50</v>
      </c>
      <c r="C46" s="30" t="s">
        <v>56</v>
      </c>
      <c r="D46" s="32" t="s">
        <v>52</v>
      </c>
      <c r="E46" s="32" t="s">
        <v>52</v>
      </c>
      <c r="F46" s="44"/>
      <c r="G46" s="33"/>
      <c r="H46" s="33"/>
      <c r="I46" s="47"/>
    </row>
    <row r="47" ht="15.6" spans="1:9">
      <c r="A47" s="28"/>
      <c r="B47" s="29" t="s">
        <v>50</v>
      </c>
      <c r="C47" s="30" t="s">
        <v>57</v>
      </c>
      <c r="D47" s="32" t="s">
        <v>77</v>
      </c>
      <c r="E47" s="32" t="s">
        <v>78</v>
      </c>
      <c r="F47" s="44" t="s">
        <v>60</v>
      </c>
      <c r="G47" s="33">
        <v>20</v>
      </c>
      <c r="H47" s="33">
        <v>20</v>
      </c>
      <c r="I47" s="47"/>
    </row>
    <row r="48" ht="15.6" spans="1:9">
      <c r="A48" s="37"/>
      <c r="B48" s="20" t="s">
        <v>63</v>
      </c>
      <c r="C48" s="21"/>
      <c r="D48" s="21"/>
      <c r="E48" s="21"/>
      <c r="F48" s="22"/>
      <c r="G48" s="38">
        <f ca="1">G33+SUM(INDIRECT("G12:G"&amp;ROW()-1))</f>
        <v>44300</v>
      </c>
      <c r="H48" s="6">
        <f ca="1">I33+SUM(INDIRECT("H12:H"&amp;ROW()-1))</f>
        <v>290.5</v>
      </c>
      <c r="I48" s="16" t="s">
        <v>16</v>
      </c>
    </row>
    <row r="49" spans="1:9">
      <c r="A49" s="39" t="s">
        <v>64</v>
      </c>
      <c r="B49" s="39"/>
      <c r="C49" s="39"/>
      <c r="D49" s="39"/>
      <c r="E49" s="39"/>
      <c r="F49" s="39"/>
      <c r="G49" s="39"/>
      <c r="H49" s="39"/>
      <c r="I49" s="39"/>
    </row>
    <row r="50" spans="1:9">
      <c r="A50" s="40"/>
      <c r="B50" s="40"/>
      <c r="C50" s="40"/>
      <c r="D50" s="40"/>
      <c r="E50" s="40"/>
      <c r="F50" s="40"/>
      <c r="G50" s="40"/>
      <c r="H50" s="40"/>
      <c r="I50" s="40"/>
    </row>
    <row r="51" spans="1:9">
      <c r="A51" s="40"/>
      <c r="B51" s="40"/>
      <c r="C51" s="40"/>
      <c r="D51" s="40"/>
      <c r="E51" s="40"/>
      <c r="F51" s="40"/>
      <c r="G51" s="40"/>
      <c r="H51" s="40"/>
      <c r="I51" s="40"/>
    </row>
    <row r="52" spans="1:9">
      <c r="A52" s="40"/>
      <c r="B52" s="40"/>
      <c r="C52" s="40"/>
      <c r="D52" s="40"/>
      <c r="E52" s="40"/>
      <c r="F52" s="40"/>
      <c r="G52" s="40"/>
      <c r="H52" s="40"/>
      <c r="I52" s="40"/>
    </row>
    <row r="53" spans="1:9">
      <c r="A53" s="40"/>
      <c r="B53" s="40"/>
      <c r="C53" s="40"/>
      <c r="D53" s="40"/>
      <c r="E53" s="40"/>
      <c r="F53" s="40"/>
      <c r="G53" s="40"/>
      <c r="H53" s="40"/>
      <c r="I53" s="40"/>
    </row>
    <row r="55" ht="20.4" spans="1:9">
      <c r="A55" s="1" t="s">
        <v>0</v>
      </c>
      <c r="B55" s="1"/>
      <c r="C55" s="1"/>
      <c r="D55" s="1"/>
      <c r="E55" s="1"/>
      <c r="F55" s="1"/>
      <c r="G55" s="1"/>
      <c r="H55" s="1"/>
      <c r="I55" s="1"/>
    </row>
    <row r="56" ht="15.6" spans="1:9">
      <c r="A56" s="2" t="s">
        <v>1</v>
      </c>
      <c r="B56" s="3" t="s">
        <v>79</v>
      </c>
      <c r="C56" s="4"/>
      <c r="D56" s="4"/>
      <c r="E56" s="5"/>
      <c r="F56" s="2" t="s">
        <v>3</v>
      </c>
      <c r="G56" s="6">
        <v>150000</v>
      </c>
      <c r="H56" s="6"/>
      <c r="I56" s="6"/>
    </row>
    <row r="57" ht="15.6" spans="1:9">
      <c r="A57" s="2" t="s">
        <v>4</v>
      </c>
      <c r="B57" s="3" t="s">
        <v>5</v>
      </c>
      <c r="C57" s="4"/>
      <c r="D57" s="4"/>
      <c r="E57" s="5"/>
      <c r="F57" s="2" t="s">
        <v>6</v>
      </c>
      <c r="G57" s="6"/>
      <c r="H57" s="6"/>
      <c r="I57" s="6"/>
    </row>
    <row r="58" ht="15.6" spans="1:9">
      <c r="A58" s="7" t="s">
        <v>7</v>
      </c>
      <c r="B58" s="8"/>
      <c r="C58" s="8"/>
      <c r="D58" s="9" t="s">
        <v>8</v>
      </c>
      <c r="E58" s="9" t="s">
        <v>9</v>
      </c>
      <c r="F58" s="9" t="s">
        <v>10</v>
      </c>
      <c r="G58" s="9" t="s">
        <v>11</v>
      </c>
      <c r="H58" s="9" t="s">
        <v>12</v>
      </c>
      <c r="I58" s="9" t="s">
        <v>13</v>
      </c>
    </row>
    <row r="59" ht="15.6" spans="1:9">
      <c r="A59" s="10"/>
      <c r="B59" s="9" t="s">
        <v>14</v>
      </c>
      <c r="C59" s="9"/>
      <c r="D59" s="11">
        <v>50000</v>
      </c>
      <c r="E59" s="11">
        <f>SUM(E60:E62)</f>
        <v>50000</v>
      </c>
      <c r="F59" s="11">
        <f>SUM(F60:F62)</f>
        <v>49536.13</v>
      </c>
      <c r="G59" s="12">
        <v>10</v>
      </c>
      <c r="H59" s="11">
        <f t="shared" ref="H59:H62" si="2">IF(AND(E59=0,F59=0),1,IF(E59=0,0,ROUND(F59/E59,2)))</f>
        <v>0.99</v>
      </c>
      <c r="I59" s="46">
        <f>ROUND(H59*G59,2)</f>
        <v>9.9</v>
      </c>
    </row>
    <row r="60" ht="15.6" spans="1:9">
      <c r="A60" s="10"/>
      <c r="B60" s="13" t="s">
        <v>15</v>
      </c>
      <c r="C60" s="14"/>
      <c r="D60" s="11">
        <v>50000</v>
      </c>
      <c r="E60" s="15">
        <v>50000</v>
      </c>
      <c r="F60" s="15">
        <v>49536.13</v>
      </c>
      <c r="G60" s="16" t="s">
        <v>16</v>
      </c>
      <c r="H60" s="11">
        <f t="shared" si="2"/>
        <v>0.99</v>
      </c>
      <c r="I60" s="16" t="s">
        <v>16</v>
      </c>
    </row>
    <row r="61" ht="15.6" spans="1:9">
      <c r="A61" s="10"/>
      <c r="B61" s="13" t="s">
        <v>17</v>
      </c>
      <c r="C61" s="14"/>
      <c r="D61" s="11">
        <v>0</v>
      </c>
      <c r="E61" s="15">
        <v>0</v>
      </c>
      <c r="F61" s="15">
        <v>0</v>
      </c>
      <c r="G61" s="16" t="s">
        <v>16</v>
      </c>
      <c r="H61" s="11">
        <f t="shared" si="2"/>
        <v>1</v>
      </c>
      <c r="I61" s="16" t="s">
        <v>16</v>
      </c>
    </row>
    <row r="62" ht="15.6" spans="1:9">
      <c r="A62" s="17"/>
      <c r="B62" s="18" t="s">
        <v>18</v>
      </c>
      <c r="C62" s="18"/>
      <c r="D62" s="11">
        <f>D59-D60-D61</f>
        <v>0</v>
      </c>
      <c r="E62" s="15">
        <v>0</v>
      </c>
      <c r="F62" s="15">
        <v>0</v>
      </c>
      <c r="G62" s="16" t="s">
        <v>16</v>
      </c>
      <c r="H62" s="11">
        <f t="shared" si="2"/>
        <v>1</v>
      </c>
      <c r="I62" s="16" t="s">
        <v>16</v>
      </c>
    </row>
    <row r="63" ht="15.6" spans="1:9">
      <c r="A63" s="19" t="s">
        <v>19</v>
      </c>
      <c r="B63" s="20" t="s">
        <v>20</v>
      </c>
      <c r="C63" s="21"/>
      <c r="D63" s="21"/>
      <c r="E63" s="22"/>
      <c r="F63" s="2" t="s">
        <v>21</v>
      </c>
      <c r="G63" s="2"/>
      <c r="H63" s="2"/>
      <c r="I63" s="2"/>
    </row>
    <row r="64" ht="15.6" spans="1:9">
      <c r="A64" s="19"/>
      <c r="B64" s="23" t="s">
        <v>80</v>
      </c>
      <c r="C64" s="24"/>
      <c r="D64" s="24"/>
      <c r="E64" s="25"/>
      <c r="F64" s="43" t="s">
        <v>81</v>
      </c>
      <c r="G64" s="43"/>
      <c r="H64" s="43"/>
      <c r="I64" s="43"/>
    </row>
    <row r="65" ht="15.6" spans="1:9">
      <c r="A65" s="19" t="s">
        <v>24</v>
      </c>
      <c r="B65" s="27" t="s">
        <v>25</v>
      </c>
      <c r="C65" s="27" t="s">
        <v>26</v>
      </c>
      <c r="D65" s="9" t="s">
        <v>27</v>
      </c>
      <c r="E65" s="9" t="s">
        <v>28</v>
      </c>
      <c r="F65" s="9" t="s">
        <v>29</v>
      </c>
      <c r="G65" s="9" t="s">
        <v>30</v>
      </c>
      <c r="H65" s="9" t="s">
        <v>31</v>
      </c>
      <c r="I65" s="9" t="s">
        <v>32</v>
      </c>
    </row>
    <row r="66" ht="15.6" spans="1:9">
      <c r="A66" s="28"/>
      <c r="B66" s="29" t="s">
        <v>33</v>
      </c>
      <c r="C66" s="30" t="s">
        <v>34</v>
      </c>
      <c r="D66" s="49" t="s">
        <v>82</v>
      </c>
      <c r="E66" s="32" t="s">
        <v>44</v>
      </c>
      <c r="F66" s="44" t="s">
        <v>44</v>
      </c>
      <c r="G66" s="33">
        <v>12.5</v>
      </c>
      <c r="H66" s="33">
        <v>12.5</v>
      </c>
      <c r="I66" s="47"/>
    </row>
    <row r="67" ht="15.6" spans="1:9">
      <c r="A67" s="28"/>
      <c r="B67" s="29" t="s">
        <v>33</v>
      </c>
      <c r="C67" s="30" t="s">
        <v>42</v>
      </c>
      <c r="D67" s="32" t="s">
        <v>83</v>
      </c>
      <c r="E67" s="32" t="s">
        <v>84</v>
      </c>
      <c r="F67" s="36" t="s">
        <v>44</v>
      </c>
      <c r="G67" s="33">
        <v>12.5</v>
      </c>
      <c r="H67" s="33">
        <v>12.5</v>
      </c>
      <c r="I67" s="47"/>
    </row>
    <row r="68" ht="15.6" spans="1:9">
      <c r="A68" s="28"/>
      <c r="B68" s="29" t="s">
        <v>33</v>
      </c>
      <c r="C68" s="30" t="s">
        <v>45</v>
      </c>
      <c r="D68" s="32" t="s">
        <v>85</v>
      </c>
      <c r="E68" s="32" t="s">
        <v>47</v>
      </c>
      <c r="F68" s="36" t="s">
        <v>44</v>
      </c>
      <c r="G68" s="33">
        <v>12.5</v>
      </c>
      <c r="H68" s="33">
        <v>12.5</v>
      </c>
      <c r="I68" s="47"/>
    </row>
    <row r="69" ht="15.6" spans="1:9">
      <c r="A69" s="28"/>
      <c r="B69" s="29" t="s">
        <v>33</v>
      </c>
      <c r="C69" s="30" t="s">
        <v>48</v>
      </c>
      <c r="D69" s="32" t="s">
        <v>86</v>
      </c>
      <c r="E69" s="32" t="s">
        <v>87</v>
      </c>
      <c r="F69" s="36" t="s">
        <v>88</v>
      </c>
      <c r="G69" s="33">
        <v>12.5</v>
      </c>
      <c r="H69" s="33">
        <v>12.5</v>
      </c>
      <c r="I69" s="47"/>
    </row>
    <row r="70" ht="15.6" spans="1:9">
      <c r="A70" s="28"/>
      <c r="B70" s="29" t="s">
        <v>50</v>
      </c>
      <c r="C70" s="30" t="s">
        <v>51</v>
      </c>
      <c r="D70" s="32" t="s">
        <v>52</v>
      </c>
      <c r="E70" s="32" t="s">
        <v>52</v>
      </c>
      <c r="F70" s="36"/>
      <c r="G70" s="33"/>
      <c r="H70" s="33"/>
      <c r="I70" s="47"/>
    </row>
    <row r="71" ht="15.6" spans="1:9">
      <c r="A71" s="28"/>
      <c r="B71" s="29" t="s">
        <v>50</v>
      </c>
      <c r="C71" s="30" t="s">
        <v>53</v>
      </c>
      <c r="D71" s="32" t="s">
        <v>89</v>
      </c>
      <c r="E71" s="32" t="s">
        <v>90</v>
      </c>
      <c r="F71" s="36" t="s">
        <v>44</v>
      </c>
      <c r="G71" s="33">
        <v>20</v>
      </c>
      <c r="H71" s="33">
        <v>20</v>
      </c>
      <c r="I71" s="47"/>
    </row>
    <row r="72" ht="15.6" spans="1:9">
      <c r="A72" s="28"/>
      <c r="B72" s="29" t="s">
        <v>50</v>
      </c>
      <c r="C72" s="30" t="s">
        <v>56</v>
      </c>
      <c r="D72" s="32" t="s">
        <v>52</v>
      </c>
      <c r="E72" s="32" t="s">
        <v>52</v>
      </c>
      <c r="F72" s="44"/>
      <c r="G72" s="33"/>
      <c r="H72" s="33"/>
      <c r="I72" s="47"/>
    </row>
    <row r="73" ht="15.6" spans="1:9">
      <c r="A73" s="28"/>
      <c r="B73" s="29" t="s">
        <v>50</v>
      </c>
      <c r="C73" s="30" t="s">
        <v>57</v>
      </c>
      <c r="D73" s="32" t="s">
        <v>91</v>
      </c>
      <c r="E73" s="32" t="s">
        <v>59</v>
      </c>
      <c r="F73" s="44" t="s">
        <v>60</v>
      </c>
      <c r="G73" s="33">
        <v>20</v>
      </c>
      <c r="H73" s="33">
        <v>20</v>
      </c>
      <c r="I73" s="47"/>
    </row>
    <row r="74" ht="15.6" spans="1:9">
      <c r="A74" s="37"/>
      <c r="B74" s="20" t="s">
        <v>63</v>
      </c>
      <c r="C74" s="21"/>
      <c r="D74" s="21"/>
      <c r="E74" s="21"/>
      <c r="F74" s="22"/>
      <c r="G74" s="38">
        <f ca="1">G59+SUM(INDIRECT("G12:G"&amp;ROW()-1))</f>
        <v>238700</v>
      </c>
      <c r="H74" s="6">
        <f ca="1">I59+SUM(INDIRECT("H12:H"&amp;ROW()-1))</f>
        <v>674.88</v>
      </c>
      <c r="I74" s="16" t="s">
        <v>16</v>
      </c>
    </row>
    <row r="75" spans="1:9">
      <c r="A75" s="39" t="s">
        <v>64</v>
      </c>
      <c r="B75" s="39"/>
      <c r="C75" s="39"/>
      <c r="D75" s="39"/>
      <c r="E75" s="39"/>
      <c r="F75" s="39"/>
      <c r="G75" s="39"/>
      <c r="H75" s="39"/>
      <c r="I75" s="39"/>
    </row>
    <row r="76" spans="1:9">
      <c r="A76" s="40"/>
      <c r="B76" s="40"/>
      <c r="C76" s="40"/>
      <c r="D76" s="40"/>
      <c r="E76" s="40"/>
      <c r="F76" s="40"/>
      <c r="G76" s="40"/>
      <c r="H76" s="40"/>
      <c r="I76" s="40"/>
    </row>
    <row r="77" spans="1:9">
      <c r="A77" s="40"/>
      <c r="B77" s="40"/>
      <c r="C77" s="40"/>
      <c r="D77" s="40"/>
      <c r="E77" s="40"/>
      <c r="F77" s="40"/>
      <c r="G77" s="40"/>
      <c r="H77" s="40"/>
      <c r="I77" s="40"/>
    </row>
    <row r="78" spans="1:9">
      <c r="A78" s="40"/>
      <c r="B78" s="40"/>
      <c r="C78" s="40"/>
      <c r="D78" s="40"/>
      <c r="E78" s="40"/>
      <c r="F78" s="40"/>
      <c r="G78" s="40"/>
      <c r="H78" s="40"/>
      <c r="I78" s="40"/>
    </row>
    <row r="79" spans="1:9">
      <c r="A79" s="40"/>
      <c r="B79" s="40"/>
      <c r="C79" s="40"/>
      <c r="D79" s="40"/>
      <c r="E79" s="40"/>
      <c r="F79" s="40"/>
      <c r="G79" s="40"/>
      <c r="H79" s="40"/>
      <c r="I79" s="40"/>
    </row>
    <row r="81" ht="20.4" spans="1:9">
      <c r="A81" s="1" t="s">
        <v>0</v>
      </c>
      <c r="B81" s="1"/>
      <c r="C81" s="1"/>
      <c r="D81" s="1"/>
      <c r="E81" s="1"/>
      <c r="F81" s="1"/>
      <c r="G81" s="1"/>
      <c r="H81" s="1"/>
      <c r="I81" s="1"/>
    </row>
    <row r="82" ht="15.6" spans="1:9">
      <c r="A82" s="2" t="s">
        <v>1</v>
      </c>
      <c r="B82" s="3" t="s">
        <v>92</v>
      </c>
      <c r="C82" s="4"/>
      <c r="D82" s="4"/>
      <c r="E82" s="5"/>
      <c r="F82" s="2" t="s">
        <v>3</v>
      </c>
      <c r="G82" s="6">
        <v>68169788.1</v>
      </c>
      <c r="H82" s="6"/>
      <c r="I82" s="6"/>
    </row>
    <row r="83" ht="15.6" spans="1:9">
      <c r="A83" s="2" t="s">
        <v>4</v>
      </c>
      <c r="B83" s="3" t="s">
        <v>5</v>
      </c>
      <c r="C83" s="4"/>
      <c r="D83" s="4"/>
      <c r="E83" s="5"/>
      <c r="F83" s="2" t="s">
        <v>6</v>
      </c>
      <c r="G83" s="6"/>
      <c r="H83" s="6"/>
      <c r="I83" s="6"/>
    </row>
    <row r="84" ht="15.6" spans="1:9">
      <c r="A84" s="7" t="s">
        <v>7</v>
      </c>
      <c r="B84" s="8"/>
      <c r="C84" s="8"/>
      <c r="D84" s="9" t="s">
        <v>8</v>
      </c>
      <c r="E84" s="9" t="s">
        <v>9</v>
      </c>
      <c r="F84" s="9" t="s">
        <v>10</v>
      </c>
      <c r="G84" s="9" t="s">
        <v>11</v>
      </c>
      <c r="H84" s="9" t="s">
        <v>12</v>
      </c>
      <c r="I84" s="9" t="s">
        <v>13</v>
      </c>
    </row>
    <row r="85" ht="15.6" spans="1:9">
      <c r="A85" s="10"/>
      <c r="B85" s="9" t="s">
        <v>14</v>
      </c>
      <c r="C85" s="9"/>
      <c r="D85" s="11">
        <v>22699262.7</v>
      </c>
      <c r="E85" s="11">
        <f>SUM(E86:E88)</f>
        <v>22771262.7</v>
      </c>
      <c r="F85" s="11">
        <f>SUM(F86:F88)</f>
        <v>22244234.77</v>
      </c>
      <c r="G85" s="12">
        <v>10</v>
      </c>
      <c r="H85" s="11">
        <f t="shared" ref="H85:H88" si="3">IF(AND(E85=0,F85=0),1,IF(E85=0,0,ROUND(F85/E85,2)))</f>
        <v>0.98</v>
      </c>
      <c r="I85" s="46">
        <f>ROUND(H85*G85,2)</f>
        <v>9.8</v>
      </c>
    </row>
    <row r="86" ht="15.6" spans="1:9">
      <c r="A86" s="10"/>
      <c r="B86" s="13" t="s">
        <v>15</v>
      </c>
      <c r="C86" s="14"/>
      <c r="D86" s="11">
        <v>22699262.7</v>
      </c>
      <c r="E86" s="15">
        <v>22771262.7</v>
      </c>
      <c r="F86" s="15">
        <v>22244234.77</v>
      </c>
      <c r="G86" s="16" t="s">
        <v>16</v>
      </c>
      <c r="H86" s="11">
        <f t="shared" si="3"/>
        <v>0.98</v>
      </c>
      <c r="I86" s="16" t="s">
        <v>16</v>
      </c>
    </row>
    <row r="87" ht="15.6" spans="1:9">
      <c r="A87" s="10"/>
      <c r="B87" s="13" t="s">
        <v>17</v>
      </c>
      <c r="C87" s="14"/>
      <c r="D87" s="11">
        <v>0</v>
      </c>
      <c r="E87" s="15">
        <v>0</v>
      </c>
      <c r="F87" s="15">
        <v>0</v>
      </c>
      <c r="G87" s="16" t="s">
        <v>16</v>
      </c>
      <c r="H87" s="11">
        <f t="shared" si="3"/>
        <v>1</v>
      </c>
      <c r="I87" s="16" t="s">
        <v>16</v>
      </c>
    </row>
    <row r="88" ht="15.6" spans="1:9">
      <c r="A88" s="17"/>
      <c r="B88" s="18" t="s">
        <v>18</v>
      </c>
      <c r="C88" s="18"/>
      <c r="D88" s="11">
        <f>D85-D86-D87</f>
        <v>0</v>
      </c>
      <c r="E88" s="15">
        <v>0</v>
      </c>
      <c r="F88" s="15">
        <v>0</v>
      </c>
      <c r="G88" s="16" t="s">
        <v>16</v>
      </c>
      <c r="H88" s="11">
        <f t="shared" si="3"/>
        <v>1</v>
      </c>
      <c r="I88" s="16" t="s">
        <v>16</v>
      </c>
    </row>
    <row r="89" ht="15.6" spans="1:9">
      <c r="A89" s="19" t="s">
        <v>19</v>
      </c>
      <c r="B89" s="20" t="s">
        <v>20</v>
      </c>
      <c r="C89" s="21"/>
      <c r="D89" s="21"/>
      <c r="E89" s="22"/>
      <c r="F89" s="2" t="s">
        <v>21</v>
      </c>
      <c r="G89" s="2"/>
      <c r="H89" s="2"/>
      <c r="I89" s="2"/>
    </row>
    <row r="90" ht="15.6" spans="1:9">
      <c r="A90" s="19"/>
      <c r="B90" s="23" t="s">
        <v>93</v>
      </c>
      <c r="C90" s="24"/>
      <c r="D90" s="24"/>
      <c r="E90" s="25"/>
      <c r="F90" s="26" t="s">
        <v>93</v>
      </c>
      <c r="G90" s="26"/>
      <c r="H90" s="26"/>
      <c r="I90" s="26"/>
    </row>
    <row r="91" ht="15.6" spans="1:9">
      <c r="A91" s="19" t="s">
        <v>24</v>
      </c>
      <c r="B91" s="27" t="s">
        <v>25</v>
      </c>
      <c r="C91" s="27" t="s">
        <v>26</v>
      </c>
      <c r="D91" s="9" t="s">
        <v>27</v>
      </c>
      <c r="E91" s="9" t="s">
        <v>28</v>
      </c>
      <c r="F91" s="9" t="s">
        <v>29</v>
      </c>
      <c r="G91" s="9" t="s">
        <v>30</v>
      </c>
      <c r="H91" s="9" t="s">
        <v>31</v>
      </c>
      <c r="I91" s="9" t="s">
        <v>32</v>
      </c>
    </row>
    <row r="92" ht="15.6" spans="1:9">
      <c r="A92" s="28"/>
      <c r="B92" s="29" t="s">
        <v>33</v>
      </c>
      <c r="C92" s="30" t="s">
        <v>34</v>
      </c>
      <c r="D92" s="49" t="s">
        <v>94</v>
      </c>
      <c r="E92" s="32" t="s">
        <v>44</v>
      </c>
      <c r="F92" s="44" t="s">
        <v>44</v>
      </c>
      <c r="G92" s="33">
        <v>4</v>
      </c>
      <c r="H92" s="33">
        <v>4</v>
      </c>
      <c r="I92" s="47"/>
    </row>
    <row r="93" ht="15.6" spans="1:9">
      <c r="A93" s="28"/>
      <c r="B93" s="29" t="s">
        <v>33</v>
      </c>
      <c r="C93" s="30" t="s">
        <v>34</v>
      </c>
      <c r="D93" s="49" t="s">
        <v>95</v>
      </c>
      <c r="E93" s="32" t="s">
        <v>96</v>
      </c>
      <c r="F93" s="44" t="s">
        <v>97</v>
      </c>
      <c r="G93" s="33">
        <v>4</v>
      </c>
      <c r="H93" s="33">
        <v>4</v>
      </c>
      <c r="I93" s="47"/>
    </row>
    <row r="94" ht="156" spans="1:9">
      <c r="A94" s="28"/>
      <c r="B94" s="29" t="s">
        <v>33</v>
      </c>
      <c r="C94" s="30" t="s">
        <v>34</v>
      </c>
      <c r="D94" s="32" t="s">
        <v>98</v>
      </c>
      <c r="E94" s="32" t="s">
        <v>36</v>
      </c>
      <c r="F94" s="44" t="s">
        <v>60</v>
      </c>
      <c r="G94" s="33">
        <v>2</v>
      </c>
      <c r="H94" s="33">
        <v>0</v>
      </c>
      <c r="I94" s="48" t="s">
        <v>99</v>
      </c>
    </row>
    <row r="95" ht="15.6" spans="1:9">
      <c r="A95" s="28"/>
      <c r="B95" s="29" t="s">
        <v>33</v>
      </c>
      <c r="C95" s="30" t="s">
        <v>34</v>
      </c>
      <c r="D95" s="32" t="s">
        <v>100</v>
      </c>
      <c r="E95" s="32" t="s">
        <v>36</v>
      </c>
      <c r="F95" s="36" t="s">
        <v>101</v>
      </c>
      <c r="G95" s="33">
        <v>4</v>
      </c>
      <c r="H95" s="33">
        <v>4</v>
      </c>
      <c r="I95" s="47"/>
    </row>
    <row r="96" ht="93.6" spans="1:9">
      <c r="A96" s="28"/>
      <c r="B96" s="29" t="s">
        <v>33</v>
      </c>
      <c r="C96" s="30" t="s">
        <v>34</v>
      </c>
      <c r="D96" s="32" t="s">
        <v>102</v>
      </c>
      <c r="E96" s="32" t="s">
        <v>103</v>
      </c>
      <c r="F96" s="36" t="s">
        <v>104</v>
      </c>
      <c r="G96" s="33">
        <v>4</v>
      </c>
      <c r="H96" s="33">
        <v>4</v>
      </c>
      <c r="I96" s="48" t="s">
        <v>105</v>
      </c>
    </row>
    <row r="97" ht="15.6" spans="1:9">
      <c r="A97" s="28"/>
      <c r="B97" s="29"/>
      <c r="C97" s="30" t="s">
        <v>42</v>
      </c>
      <c r="D97" s="32" t="s">
        <v>106</v>
      </c>
      <c r="E97" s="32" t="s">
        <v>44</v>
      </c>
      <c r="F97" s="36" t="s">
        <v>44</v>
      </c>
      <c r="G97" s="33">
        <v>4</v>
      </c>
      <c r="H97" s="33">
        <v>4</v>
      </c>
      <c r="I97" s="47"/>
    </row>
    <row r="98" ht="15.6" spans="1:9">
      <c r="A98" s="28"/>
      <c r="B98" s="29" t="s">
        <v>33</v>
      </c>
      <c r="C98" s="30" t="s">
        <v>42</v>
      </c>
      <c r="D98" s="32" t="s">
        <v>107</v>
      </c>
      <c r="E98" s="32" t="s">
        <v>108</v>
      </c>
      <c r="F98" s="36" t="s">
        <v>44</v>
      </c>
      <c r="G98" s="33">
        <v>4</v>
      </c>
      <c r="H98" s="33">
        <v>4</v>
      </c>
      <c r="I98" s="47"/>
    </row>
    <row r="99" ht="156" spans="1:9">
      <c r="A99" s="28"/>
      <c r="B99" s="29" t="s">
        <v>33</v>
      </c>
      <c r="C99" s="30" t="s">
        <v>42</v>
      </c>
      <c r="D99" s="32" t="s">
        <v>109</v>
      </c>
      <c r="E99" s="32" t="s">
        <v>110</v>
      </c>
      <c r="F99" s="36" t="s">
        <v>111</v>
      </c>
      <c r="G99" s="33">
        <v>2</v>
      </c>
      <c r="H99" s="33">
        <v>0</v>
      </c>
      <c r="I99" s="48" t="s">
        <v>99</v>
      </c>
    </row>
    <row r="100" ht="15.6" spans="1:9">
      <c r="A100" s="28"/>
      <c r="B100" s="29" t="s">
        <v>33</v>
      </c>
      <c r="C100" s="30" t="s">
        <v>42</v>
      </c>
      <c r="D100" s="32" t="s">
        <v>112</v>
      </c>
      <c r="E100" s="32" t="s">
        <v>44</v>
      </c>
      <c r="F100" s="36" t="s">
        <v>44</v>
      </c>
      <c r="G100" s="33">
        <v>4</v>
      </c>
      <c r="H100" s="33">
        <v>4</v>
      </c>
      <c r="I100" s="47"/>
    </row>
    <row r="101" ht="15.6" spans="1:9">
      <c r="A101" s="28"/>
      <c r="B101" s="29" t="s">
        <v>33</v>
      </c>
      <c r="C101" s="30" t="s">
        <v>42</v>
      </c>
      <c r="D101" s="32" t="s">
        <v>113</v>
      </c>
      <c r="E101" s="32" t="s">
        <v>84</v>
      </c>
      <c r="F101" s="36" t="s">
        <v>84</v>
      </c>
      <c r="G101" s="33">
        <v>4</v>
      </c>
      <c r="H101" s="33">
        <v>4</v>
      </c>
      <c r="I101" s="47"/>
    </row>
    <row r="102" ht="15.6" spans="1:9">
      <c r="A102" s="28"/>
      <c r="B102" s="29"/>
      <c r="C102" s="30" t="s">
        <v>45</v>
      </c>
      <c r="D102" s="32" t="s">
        <v>114</v>
      </c>
      <c r="E102" s="32" t="s">
        <v>47</v>
      </c>
      <c r="F102" s="36" t="s">
        <v>44</v>
      </c>
      <c r="G102" s="33">
        <v>4.5</v>
      </c>
      <c r="H102" s="33">
        <v>4.5</v>
      </c>
      <c r="I102" s="47"/>
    </row>
    <row r="103" ht="15.6" spans="1:9">
      <c r="A103" s="28"/>
      <c r="B103" s="29" t="s">
        <v>33</v>
      </c>
      <c r="C103" s="30" t="s">
        <v>45</v>
      </c>
      <c r="D103" s="32" t="s">
        <v>115</v>
      </c>
      <c r="E103" s="32" t="s">
        <v>116</v>
      </c>
      <c r="F103" s="36" t="s">
        <v>116</v>
      </c>
      <c r="G103" s="33">
        <v>4.5</v>
      </c>
      <c r="H103" s="33">
        <v>4.5</v>
      </c>
      <c r="I103" s="47"/>
    </row>
    <row r="104" ht="15.6" spans="1:9">
      <c r="A104" s="28"/>
      <c r="B104" s="29"/>
      <c r="C104" s="30"/>
      <c r="D104" s="32"/>
      <c r="E104" s="32"/>
      <c r="F104" s="36"/>
      <c r="G104" s="33"/>
      <c r="H104" s="33"/>
      <c r="I104" s="47"/>
    </row>
    <row r="105" ht="15.6" spans="1:9">
      <c r="A105" s="28"/>
      <c r="B105" s="29" t="s">
        <v>33</v>
      </c>
      <c r="C105" s="30" t="s">
        <v>48</v>
      </c>
      <c r="D105" s="32" t="s">
        <v>117</v>
      </c>
      <c r="E105" s="32" t="s">
        <v>117</v>
      </c>
      <c r="F105" s="36" t="s">
        <v>44</v>
      </c>
      <c r="G105" s="33">
        <v>5</v>
      </c>
      <c r="H105" s="33">
        <v>5</v>
      </c>
      <c r="I105" s="47"/>
    </row>
    <row r="106" ht="15.6" spans="1:9">
      <c r="A106" s="28"/>
      <c r="B106" s="29" t="s">
        <v>50</v>
      </c>
      <c r="C106" s="30" t="s">
        <v>51</v>
      </c>
      <c r="D106" s="32" t="s">
        <v>52</v>
      </c>
      <c r="E106" s="32" t="s">
        <v>52</v>
      </c>
      <c r="F106" s="36"/>
      <c r="G106" s="33"/>
      <c r="H106" s="33"/>
      <c r="I106" s="47"/>
    </row>
    <row r="107" ht="15.6" spans="1:9">
      <c r="A107" s="28"/>
      <c r="B107" s="29"/>
      <c r="C107" s="30" t="s">
        <v>53</v>
      </c>
      <c r="D107" s="32" t="s">
        <v>118</v>
      </c>
      <c r="E107" s="32" t="s">
        <v>76</v>
      </c>
      <c r="F107" s="36" t="s">
        <v>44</v>
      </c>
      <c r="G107" s="33">
        <v>7</v>
      </c>
      <c r="H107" s="33">
        <v>7</v>
      </c>
      <c r="I107" s="47"/>
    </row>
    <row r="108" ht="15.6" spans="1:9">
      <c r="A108" s="28"/>
      <c r="B108" s="29" t="s">
        <v>50</v>
      </c>
      <c r="C108" s="30" t="s">
        <v>53</v>
      </c>
      <c r="D108" s="32" t="s">
        <v>119</v>
      </c>
      <c r="E108" s="32" t="s">
        <v>120</v>
      </c>
      <c r="F108" s="36" t="s">
        <v>44</v>
      </c>
      <c r="G108" s="33">
        <v>6</v>
      </c>
      <c r="H108" s="33">
        <v>6</v>
      </c>
      <c r="I108" s="47"/>
    </row>
    <row r="109" ht="15.6" spans="1:9">
      <c r="A109" s="28"/>
      <c r="B109" s="29" t="s">
        <v>50</v>
      </c>
      <c r="C109" s="30" t="s">
        <v>53</v>
      </c>
      <c r="D109" s="32" t="s">
        <v>121</v>
      </c>
      <c r="E109" s="32" t="s">
        <v>122</v>
      </c>
      <c r="F109" s="36" t="s">
        <v>44</v>
      </c>
      <c r="G109" s="33">
        <v>7</v>
      </c>
      <c r="H109" s="33">
        <v>7</v>
      </c>
      <c r="I109" s="47"/>
    </row>
    <row r="110" ht="15.6" spans="1:9">
      <c r="A110" s="28"/>
      <c r="B110" s="29" t="s">
        <v>50</v>
      </c>
      <c r="C110" s="30" t="s">
        <v>56</v>
      </c>
      <c r="D110" s="32" t="s">
        <v>52</v>
      </c>
      <c r="E110" s="32" t="s">
        <v>52</v>
      </c>
      <c r="F110" s="36"/>
      <c r="G110" s="33"/>
      <c r="H110" s="33"/>
      <c r="I110" s="47"/>
    </row>
    <row r="111" ht="15.6" spans="1:9">
      <c r="A111" s="28"/>
      <c r="B111" s="29"/>
      <c r="C111" s="30" t="s">
        <v>57</v>
      </c>
      <c r="D111" s="32" t="s">
        <v>123</v>
      </c>
      <c r="E111" s="32" t="s">
        <v>124</v>
      </c>
      <c r="F111" s="36" t="s">
        <v>60</v>
      </c>
      <c r="G111" s="33">
        <v>5</v>
      </c>
      <c r="H111" s="33">
        <v>5</v>
      </c>
      <c r="I111" s="47"/>
    </row>
    <row r="112" ht="15.6" spans="1:9">
      <c r="A112" s="28"/>
      <c r="B112" s="29" t="s">
        <v>50</v>
      </c>
      <c r="C112" s="30" t="s">
        <v>57</v>
      </c>
      <c r="D112" s="32" t="s">
        <v>125</v>
      </c>
      <c r="E112" s="32" t="s">
        <v>124</v>
      </c>
      <c r="F112" s="44" t="s">
        <v>60</v>
      </c>
      <c r="G112" s="33">
        <v>5</v>
      </c>
      <c r="H112" s="33">
        <v>5</v>
      </c>
      <c r="I112" s="47"/>
    </row>
    <row r="113" ht="15.6" spans="1:9">
      <c r="A113" s="28"/>
      <c r="B113" s="29" t="s">
        <v>50</v>
      </c>
      <c r="C113" s="30" t="s">
        <v>57</v>
      </c>
      <c r="D113" s="32" t="s">
        <v>126</v>
      </c>
      <c r="E113" s="32" t="s">
        <v>127</v>
      </c>
      <c r="F113" s="44" t="s">
        <v>60</v>
      </c>
      <c r="G113" s="33">
        <v>5</v>
      </c>
      <c r="H113" s="33">
        <v>5</v>
      </c>
      <c r="I113" s="47"/>
    </row>
    <row r="114" ht="15.6" spans="1:9">
      <c r="A114" s="28"/>
      <c r="B114" s="29" t="s">
        <v>50</v>
      </c>
      <c r="C114" s="30" t="s">
        <v>57</v>
      </c>
      <c r="D114" s="32" t="s">
        <v>128</v>
      </c>
      <c r="E114" s="32" t="s">
        <v>127</v>
      </c>
      <c r="F114" s="44" t="s">
        <v>60</v>
      </c>
      <c r="G114" s="33">
        <v>5</v>
      </c>
      <c r="H114" s="33">
        <v>5</v>
      </c>
      <c r="I114" s="47"/>
    </row>
    <row r="115" ht="15.6" spans="1:9">
      <c r="A115" s="37"/>
      <c r="B115" s="20" t="s">
        <v>63</v>
      </c>
      <c r="C115" s="21"/>
      <c r="D115" s="21"/>
      <c r="E115" s="21"/>
      <c r="F115" s="22"/>
      <c r="G115" s="38">
        <f ca="1">G85+SUM(INDIRECT("G12:G"&amp;ROW()-1))</f>
        <v>68647288.1</v>
      </c>
      <c r="H115" s="6">
        <f ca="1">I85+SUM(INDIRECT("H12:H"&amp;ROW()-1))</f>
        <v>1439.62</v>
      </c>
      <c r="I115" s="16" t="s">
        <v>16</v>
      </c>
    </row>
    <row r="116" spans="1:9">
      <c r="A116" s="39" t="s">
        <v>64</v>
      </c>
      <c r="B116" s="39"/>
      <c r="C116" s="39"/>
      <c r="D116" s="39"/>
      <c r="E116" s="39"/>
      <c r="F116" s="39"/>
      <c r="G116" s="39"/>
      <c r="H116" s="39"/>
      <c r="I116" s="39"/>
    </row>
    <row r="117" spans="1:9">
      <c r="A117" s="40"/>
      <c r="B117" s="40"/>
      <c r="C117" s="40"/>
      <c r="D117" s="40"/>
      <c r="E117" s="40"/>
      <c r="F117" s="40"/>
      <c r="G117" s="40"/>
      <c r="H117" s="40"/>
      <c r="I117" s="40"/>
    </row>
    <row r="118" spans="1:9">
      <c r="A118" s="40"/>
      <c r="B118" s="40"/>
      <c r="C118" s="40"/>
      <c r="D118" s="40"/>
      <c r="E118" s="40"/>
      <c r="F118" s="40"/>
      <c r="G118" s="40"/>
      <c r="H118" s="40"/>
      <c r="I118" s="40"/>
    </row>
    <row r="119" spans="1:9">
      <c r="A119" s="40"/>
      <c r="B119" s="40"/>
      <c r="C119" s="40"/>
      <c r="D119" s="40"/>
      <c r="E119" s="40"/>
      <c r="F119" s="40"/>
      <c r="G119" s="40"/>
      <c r="H119" s="40"/>
      <c r="I119" s="40"/>
    </row>
    <row r="120" spans="1:9">
      <c r="A120" s="40"/>
      <c r="B120" s="40"/>
      <c r="C120" s="40"/>
      <c r="D120" s="40"/>
      <c r="E120" s="40"/>
      <c r="F120" s="40"/>
      <c r="G120" s="40"/>
      <c r="H120" s="40"/>
      <c r="I120" s="40"/>
    </row>
    <row r="122" ht="20.4" spans="1:9">
      <c r="A122" s="1" t="s">
        <v>0</v>
      </c>
      <c r="B122" s="1"/>
      <c r="C122" s="1"/>
      <c r="D122" s="1"/>
      <c r="E122" s="1"/>
      <c r="F122" s="1"/>
      <c r="G122" s="1"/>
      <c r="H122" s="1"/>
      <c r="I122" s="1"/>
    </row>
    <row r="123" ht="15.6" spans="1:9">
      <c r="A123" s="2" t="s">
        <v>1</v>
      </c>
      <c r="B123" s="3" t="s">
        <v>129</v>
      </c>
      <c r="C123" s="4"/>
      <c r="D123" s="4"/>
      <c r="E123" s="5"/>
      <c r="F123" s="2" t="s">
        <v>3</v>
      </c>
      <c r="G123" s="6">
        <v>2812800</v>
      </c>
      <c r="H123" s="6"/>
      <c r="I123" s="6"/>
    </row>
    <row r="124" ht="15.6" spans="1:9">
      <c r="A124" s="2" t="s">
        <v>4</v>
      </c>
      <c r="B124" s="3" t="s">
        <v>5</v>
      </c>
      <c r="C124" s="4"/>
      <c r="D124" s="4"/>
      <c r="E124" s="5"/>
      <c r="F124" s="2" t="s">
        <v>6</v>
      </c>
      <c r="G124" s="6"/>
      <c r="H124" s="6"/>
      <c r="I124" s="6"/>
    </row>
    <row r="125" ht="15.6" spans="1:9">
      <c r="A125" s="7" t="s">
        <v>7</v>
      </c>
      <c r="B125" s="8"/>
      <c r="C125" s="8"/>
      <c r="D125" s="9" t="s">
        <v>8</v>
      </c>
      <c r="E125" s="9" t="s">
        <v>9</v>
      </c>
      <c r="F125" s="9" t="s">
        <v>10</v>
      </c>
      <c r="G125" s="9" t="s">
        <v>11</v>
      </c>
      <c r="H125" s="9" t="s">
        <v>12</v>
      </c>
      <c r="I125" s="9" t="s">
        <v>13</v>
      </c>
    </row>
    <row r="126" ht="15.6" spans="1:9">
      <c r="A126" s="10"/>
      <c r="B126" s="9" t="s">
        <v>14</v>
      </c>
      <c r="C126" s="9"/>
      <c r="D126" s="11">
        <v>961600</v>
      </c>
      <c r="E126" s="11">
        <f>SUM(E127:E129)</f>
        <v>889600</v>
      </c>
      <c r="F126" s="11">
        <f>SUM(F127:F129)</f>
        <v>873171.7</v>
      </c>
      <c r="G126" s="12">
        <v>10</v>
      </c>
      <c r="H126" s="11">
        <f t="shared" ref="H126:H129" si="4">IF(AND(E126=0,F126=0),1,IF(E126=0,0,ROUND(F126/E126,2)))</f>
        <v>0.98</v>
      </c>
      <c r="I126" s="46">
        <f>ROUND(H126*G126,2)</f>
        <v>9.8</v>
      </c>
    </row>
    <row r="127" ht="15.6" spans="1:9">
      <c r="A127" s="10"/>
      <c r="B127" s="13" t="s">
        <v>15</v>
      </c>
      <c r="C127" s="14"/>
      <c r="D127" s="11">
        <v>961600</v>
      </c>
      <c r="E127" s="15">
        <v>889600</v>
      </c>
      <c r="F127" s="15">
        <v>873171.7</v>
      </c>
      <c r="G127" s="16" t="s">
        <v>16</v>
      </c>
      <c r="H127" s="11">
        <f t="shared" si="4"/>
        <v>0.98</v>
      </c>
      <c r="I127" s="16" t="s">
        <v>16</v>
      </c>
    </row>
    <row r="128" ht="15.6" spans="1:9">
      <c r="A128" s="10"/>
      <c r="B128" s="13" t="s">
        <v>17</v>
      </c>
      <c r="C128" s="14"/>
      <c r="D128" s="11">
        <v>0</v>
      </c>
      <c r="E128" s="15">
        <v>0</v>
      </c>
      <c r="F128" s="15">
        <v>0</v>
      </c>
      <c r="G128" s="16" t="s">
        <v>16</v>
      </c>
      <c r="H128" s="11">
        <f t="shared" si="4"/>
        <v>1</v>
      </c>
      <c r="I128" s="16" t="s">
        <v>16</v>
      </c>
    </row>
    <row r="129" ht="15.6" spans="1:9">
      <c r="A129" s="17"/>
      <c r="B129" s="18" t="s">
        <v>18</v>
      </c>
      <c r="C129" s="18"/>
      <c r="D129" s="11">
        <f>D126-D127-D128</f>
        <v>0</v>
      </c>
      <c r="E129" s="15">
        <v>0</v>
      </c>
      <c r="F129" s="15">
        <v>0</v>
      </c>
      <c r="G129" s="16" t="s">
        <v>16</v>
      </c>
      <c r="H129" s="11">
        <f t="shared" si="4"/>
        <v>1</v>
      </c>
      <c r="I129" s="16" t="s">
        <v>16</v>
      </c>
    </row>
    <row r="130" ht="15.6" spans="1:9">
      <c r="A130" s="19" t="s">
        <v>19</v>
      </c>
      <c r="B130" s="20" t="s">
        <v>20</v>
      </c>
      <c r="C130" s="21"/>
      <c r="D130" s="21"/>
      <c r="E130" s="22"/>
      <c r="F130" s="2" t="s">
        <v>21</v>
      </c>
      <c r="G130" s="2"/>
      <c r="H130" s="2"/>
      <c r="I130" s="2"/>
    </row>
    <row r="131" ht="15.6" spans="1:9">
      <c r="A131" s="19"/>
      <c r="B131" s="23" t="s">
        <v>130</v>
      </c>
      <c r="C131" s="24"/>
      <c r="D131" s="24"/>
      <c r="E131" s="25"/>
      <c r="F131" s="50" t="s">
        <v>131</v>
      </c>
      <c r="G131" s="50"/>
      <c r="H131" s="50"/>
      <c r="I131" s="50"/>
    </row>
    <row r="132" ht="15.6" spans="1:9">
      <c r="A132" s="19" t="s">
        <v>24</v>
      </c>
      <c r="B132" s="27" t="s">
        <v>25</v>
      </c>
      <c r="C132" s="27" t="s">
        <v>26</v>
      </c>
      <c r="D132" s="9" t="s">
        <v>27</v>
      </c>
      <c r="E132" s="9" t="s">
        <v>28</v>
      </c>
      <c r="F132" s="9" t="s">
        <v>29</v>
      </c>
      <c r="G132" s="9" t="s">
        <v>30</v>
      </c>
      <c r="H132" s="9" t="s">
        <v>31</v>
      </c>
      <c r="I132" s="9" t="s">
        <v>32</v>
      </c>
    </row>
    <row r="133" ht="15.6" spans="1:9">
      <c r="A133" s="28"/>
      <c r="B133" s="29" t="s">
        <v>33</v>
      </c>
      <c r="C133" s="30" t="s">
        <v>34</v>
      </c>
      <c r="D133" s="49" t="s">
        <v>132</v>
      </c>
      <c r="E133" s="32" t="s">
        <v>44</v>
      </c>
      <c r="F133" s="36" t="s">
        <v>44</v>
      </c>
      <c r="G133" s="33">
        <v>12.5</v>
      </c>
      <c r="H133" s="33">
        <v>12.5</v>
      </c>
      <c r="I133" s="47"/>
    </row>
    <row r="134" ht="15.6" spans="1:9">
      <c r="A134" s="28"/>
      <c r="B134" s="29" t="s">
        <v>33</v>
      </c>
      <c r="C134" s="30" t="s">
        <v>42</v>
      </c>
      <c r="D134" s="32" t="s">
        <v>133</v>
      </c>
      <c r="E134" s="32" t="s">
        <v>44</v>
      </c>
      <c r="F134" s="36" t="s">
        <v>44</v>
      </c>
      <c r="G134" s="33">
        <v>12.5</v>
      </c>
      <c r="H134" s="33">
        <v>12.5</v>
      </c>
      <c r="I134" s="47"/>
    </row>
    <row r="135" ht="15.6" spans="1:9">
      <c r="A135" s="28"/>
      <c r="B135" s="29" t="s">
        <v>33</v>
      </c>
      <c r="C135" s="30" t="s">
        <v>45</v>
      </c>
      <c r="D135" s="32" t="s">
        <v>134</v>
      </c>
      <c r="E135" s="32" t="s">
        <v>47</v>
      </c>
      <c r="F135" s="36" t="s">
        <v>44</v>
      </c>
      <c r="G135" s="33">
        <v>12.5</v>
      </c>
      <c r="H135" s="33">
        <v>12.5</v>
      </c>
      <c r="I135" s="47"/>
    </row>
    <row r="136" ht="15.6" spans="1:9">
      <c r="A136" s="28"/>
      <c r="B136" s="29" t="s">
        <v>33</v>
      </c>
      <c r="C136" s="30" t="s">
        <v>48</v>
      </c>
      <c r="D136" s="32" t="s">
        <v>135</v>
      </c>
      <c r="E136" s="32" t="s">
        <v>136</v>
      </c>
      <c r="F136" s="36" t="s">
        <v>44</v>
      </c>
      <c r="G136" s="33">
        <v>12.5</v>
      </c>
      <c r="H136" s="33">
        <v>12.5</v>
      </c>
      <c r="I136" s="47"/>
    </row>
    <row r="137" ht="15.6" spans="1:9">
      <c r="A137" s="28"/>
      <c r="B137" s="29" t="s">
        <v>50</v>
      </c>
      <c r="C137" s="30" t="s">
        <v>51</v>
      </c>
      <c r="D137" s="32" t="s">
        <v>52</v>
      </c>
      <c r="E137" s="32" t="s">
        <v>52</v>
      </c>
      <c r="F137" s="36"/>
      <c r="G137" s="33"/>
      <c r="H137" s="33"/>
      <c r="I137" s="47"/>
    </row>
    <row r="138" ht="15.6" spans="1:9">
      <c r="A138" s="28"/>
      <c r="B138" s="29" t="s">
        <v>50</v>
      </c>
      <c r="C138" s="30" t="s">
        <v>53</v>
      </c>
      <c r="D138" s="32" t="s">
        <v>137</v>
      </c>
      <c r="E138" s="32" t="s">
        <v>138</v>
      </c>
      <c r="F138" s="36" t="s">
        <v>44</v>
      </c>
      <c r="G138" s="33">
        <v>20</v>
      </c>
      <c r="H138" s="33">
        <v>20</v>
      </c>
      <c r="I138" s="47"/>
    </row>
    <row r="139" ht="15.6" spans="1:9">
      <c r="A139" s="28"/>
      <c r="B139" s="29" t="s">
        <v>50</v>
      </c>
      <c r="C139" s="30" t="s">
        <v>56</v>
      </c>
      <c r="D139" s="32" t="s">
        <v>52</v>
      </c>
      <c r="E139" s="32" t="s">
        <v>52</v>
      </c>
      <c r="F139" s="36"/>
      <c r="G139" s="33"/>
      <c r="H139" s="33"/>
      <c r="I139" s="47"/>
    </row>
    <row r="140" ht="15.6" spans="1:9">
      <c r="A140" s="28"/>
      <c r="B140" s="29" t="s">
        <v>50</v>
      </c>
      <c r="C140" s="30" t="s">
        <v>57</v>
      </c>
      <c r="D140" s="32" t="s">
        <v>139</v>
      </c>
      <c r="E140" s="32" t="s">
        <v>140</v>
      </c>
      <c r="F140" s="36" t="s">
        <v>44</v>
      </c>
      <c r="G140" s="33">
        <v>20</v>
      </c>
      <c r="H140" s="33">
        <v>20</v>
      </c>
      <c r="I140" s="47"/>
    </row>
    <row r="141" ht="15.6" spans="1:9">
      <c r="A141" s="37"/>
      <c r="B141" s="20" t="s">
        <v>63</v>
      </c>
      <c r="C141" s="21"/>
      <c r="D141" s="21"/>
      <c r="E141" s="21"/>
      <c r="F141" s="22"/>
      <c r="G141" s="38">
        <f ca="1">G126+SUM(INDIRECT("G12:G"&amp;ROW()-1))</f>
        <v>140107476.2</v>
      </c>
      <c r="H141" s="6">
        <f ca="1">I126+SUM(INDIRECT("H12:H"&amp;ROW()-1))</f>
        <v>2973.2</v>
      </c>
      <c r="I141" s="16" t="s">
        <v>16</v>
      </c>
    </row>
    <row r="142" spans="1:9">
      <c r="A142" s="39" t="s">
        <v>64</v>
      </c>
      <c r="B142" s="39"/>
      <c r="C142" s="39"/>
      <c r="D142" s="39"/>
      <c r="E142" s="39"/>
      <c r="F142" s="39"/>
      <c r="G142" s="39"/>
      <c r="H142" s="39"/>
      <c r="I142" s="39"/>
    </row>
    <row r="143" spans="1:9">
      <c r="A143" s="40"/>
      <c r="B143" s="40"/>
      <c r="C143" s="40"/>
      <c r="D143" s="40"/>
      <c r="E143" s="40"/>
      <c r="F143" s="40"/>
      <c r="G143" s="40"/>
      <c r="H143" s="40"/>
      <c r="I143" s="40"/>
    </row>
    <row r="144" spans="1:9">
      <c r="A144" s="40"/>
      <c r="B144" s="40"/>
      <c r="C144" s="40"/>
      <c r="D144" s="40"/>
      <c r="E144" s="40"/>
      <c r="F144" s="40"/>
      <c r="G144" s="40"/>
      <c r="H144" s="40"/>
      <c r="I144" s="40"/>
    </row>
    <row r="145" spans="1:9">
      <c r="A145" s="40"/>
      <c r="B145" s="40"/>
      <c r="C145" s="40"/>
      <c r="D145" s="40"/>
      <c r="E145" s="40"/>
      <c r="F145" s="40"/>
      <c r="G145" s="40"/>
      <c r="H145" s="40"/>
      <c r="I145" s="40"/>
    </row>
    <row r="146" spans="1:9">
      <c r="A146" s="40"/>
      <c r="B146" s="40"/>
      <c r="C146" s="40"/>
      <c r="D146" s="40"/>
      <c r="E146" s="40"/>
      <c r="F146" s="40"/>
      <c r="G146" s="40"/>
      <c r="H146" s="40"/>
      <c r="I146" s="40"/>
    </row>
  </sheetData>
  <mergeCells count="112">
    <mergeCell ref="A1:I1"/>
    <mergeCell ref="B2:E2"/>
    <mergeCell ref="G2:I2"/>
    <mergeCell ref="B3:E3"/>
    <mergeCell ref="G3:I3"/>
    <mergeCell ref="B4:C4"/>
    <mergeCell ref="B5:C5"/>
    <mergeCell ref="B6:C6"/>
    <mergeCell ref="B7:C7"/>
    <mergeCell ref="B8:C8"/>
    <mergeCell ref="B9:E9"/>
    <mergeCell ref="F9:I9"/>
    <mergeCell ref="B10:E10"/>
    <mergeCell ref="F10:I10"/>
    <mergeCell ref="B22:F22"/>
    <mergeCell ref="A29:I29"/>
    <mergeCell ref="B30:E30"/>
    <mergeCell ref="G30:I30"/>
    <mergeCell ref="B31:E31"/>
    <mergeCell ref="G31:I31"/>
    <mergeCell ref="B32:C32"/>
    <mergeCell ref="B33:C33"/>
    <mergeCell ref="B34:C34"/>
    <mergeCell ref="B35:C35"/>
    <mergeCell ref="B36:C36"/>
    <mergeCell ref="B37:E37"/>
    <mergeCell ref="F37:I37"/>
    <mergeCell ref="B38:E38"/>
    <mergeCell ref="F38:I38"/>
    <mergeCell ref="B48:F48"/>
    <mergeCell ref="A55:I55"/>
    <mergeCell ref="B56:E56"/>
    <mergeCell ref="G56:I56"/>
    <mergeCell ref="B57:E57"/>
    <mergeCell ref="G57:I57"/>
    <mergeCell ref="B58:C58"/>
    <mergeCell ref="B59:C59"/>
    <mergeCell ref="B60:C60"/>
    <mergeCell ref="B61:C61"/>
    <mergeCell ref="B62:C62"/>
    <mergeCell ref="B63:E63"/>
    <mergeCell ref="F63:I63"/>
    <mergeCell ref="B64:E64"/>
    <mergeCell ref="F64:I64"/>
    <mergeCell ref="B74:F74"/>
    <mergeCell ref="A81:I81"/>
    <mergeCell ref="B82:E82"/>
    <mergeCell ref="G82:I82"/>
    <mergeCell ref="B83:E83"/>
    <mergeCell ref="G83:I83"/>
    <mergeCell ref="B84:C84"/>
    <mergeCell ref="B85:C85"/>
    <mergeCell ref="B86:C86"/>
    <mergeCell ref="B87:C87"/>
    <mergeCell ref="B88:C88"/>
    <mergeCell ref="B89:E89"/>
    <mergeCell ref="F89:I89"/>
    <mergeCell ref="B90:E90"/>
    <mergeCell ref="F90:I90"/>
    <mergeCell ref="B115:F115"/>
    <mergeCell ref="A122:I122"/>
    <mergeCell ref="B123:E123"/>
    <mergeCell ref="G123:I123"/>
    <mergeCell ref="B124:E124"/>
    <mergeCell ref="G124:I124"/>
    <mergeCell ref="B125:C125"/>
    <mergeCell ref="B126:C126"/>
    <mergeCell ref="B127:C127"/>
    <mergeCell ref="B128:C128"/>
    <mergeCell ref="B129:C129"/>
    <mergeCell ref="B130:E130"/>
    <mergeCell ref="F130:I130"/>
    <mergeCell ref="B131:E131"/>
    <mergeCell ref="F131:I131"/>
    <mergeCell ref="B141:F141"/>
    <mergeCell ref="A4:A8"/>
    <mergeCell ref="A9:A10"/>
    <mergeCell ref="A11:A21"/>
    <mergeCell ref="A32:A36"/>
    <mergeCell ref="A37:A38"/>
    <mergeCell ref="A39:A47"/>
    <mergeCell ref="A58:A62"/>
    <mergeCell ref="A63:A64"/>
    <mergeCell ref="A65:A73"/>
    <mergeCell ref="A84:A88"/>
    <mergeCell ref="A89:A90"/>
    <mergeCell ref="A91:A114"/>
    <mergeCell ref="A125:A129"/>
    <mergeCell ref="A130:A131"/>
    <mergeCell ref="A132:A140"/>
    <mergeCell ref="B12:B16"/>
    <mergeCell ref="B17:B21"/>
    <mergeCell ref="B40:B43"/>
    <mergeCell ref="B44:B47"/>
    <mergeCell ref="B66:B69"/>
    <mergeCell ref="B70:B73"/>
    <mergeCell ref="B92:B105"/>
    <mergeCell ref="B106:B114"/>
    <mergeCell ref="B133:B136"/>
    <mergeCell ref="B137:B140"/>
    <mergeCell ref="C12:C13"/>
    <mergeCell ref="C20:C21"/>
    <mergeCell ref="C92:C96"/>
    <mergeCell ref="C97:C101"/>
    <mergeCell ref="C102:C103"/>
    <mergeCell ref="C107:C109"/>
    <mergeCell ref="C111:C114"/>
    <mergeCell ref="A23:I27"/>
    <mergeCell ref="A49:I53"/>
    <mergeCell ref="A75:I79"/>
    <mergeCell ref="A116:I120"/>
    <mergeCell ref="A142:I1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2022-11-15T00:24:52Z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3A3AF75F7C26405A8A8E323D1CFFF8EF</vt:lpwstr>
  </property>
  <property fmtid="{D5CDD505-2E9C-101B-9397-08002B2CF9AE}" pid="3" name="KSOProductBuildVer">
    <vt:lpwstr>2052-11.8.2.9017</vt:lpwstr>
  </property>
</Properties>
</file>